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1"/>
  </bookViews>
  <sheets>
    <sheet name="Phosphate" sheetId="1" r:id="rId1"/>
    <sheet name="FSA" sheetId="2" r:id="rId2"/>
  </sheets>
  <definedNames/>
  <calcPr fullCalcOnLoad="1"/>
</workbook>
</file>

<file path=xl/sharedStrings.xml><?xml version="1.0" encoding="utf-8"?>
<sst xmlns="http://schemas.openxmlformats.org/spreadsheetml/2006/main" count="28" uniqueCount="21">
  <si>
    <t>decrease</t>
  </si>
  <si>
    <t>Year</t>
  </si>
  <si>
    <t>U.S. Production (thousand metric tons)</t>
  </si>
  <si>
    <t># in Production</t>
  </si>
  <si>
    <t># Companies</t>
  </si>
  <si>
    <t># Plants</t>
  </si>
  <si>
    <t>FSA Production (tons)</t>
  </si>
  <si>
    <t>Value (millions)</t>
  </si>
  <si>
    <t>FSA sold or used (tons)</t>
  </si>
  <si>
    <t>3 companies producing fluorosilicic acid are: Mosaic Fertilizer, PCS Phosphate Co., Inc. and U.S. Agri-Chemicals Corp.; the 7 plants are in FL, LA and NC</t>
  </si>
  <si>
    <t>U.S. Agrichemicals shut down</t>
  </si>
  <si>
    <t>3 companies producing fluorosilicic acid are: J.R. Simplot Co., Mosaic Fertilizer (a subsidiary of The Mosaic Co.), and PCS Phosphate Co. Inc.; the 7 plants are in FL, LA, NC and WY</t>
  </si>
  <si>
    <t>Byproduct FSA sold for water F (tons)</t>
  </si>
  <si>
    <t>Byproduct FSA sold for water F (millions)</t>
  </si>
  <si>
    <t>Byproduct FSA sold for other uses (tons)</t>
  </si>
  <si>
    <t>Byproduct FSA sold for other uses (millions)</t>
  </si>
  <si>
    <t>% of Byproduct FSA used for water F</t>
  </si>
  <si>
    <r>
      <t>Data source:</t>
    </r>
    <r>
      <rPr>
        <sz val="10"/>
        <rFont val="Arial"/>
        <family val="2"/>
      </rPr>
      <t xml:space="preserve"> U.S. Geological Survey (USGS) Minerals Yearbooks on Fluorspar; http://minerals.usgs.gov/minerals/pubs/commodity/fluorspar/index.html#myb</t>
    </r>
  </si>
  <si>
    <t>drop from 2004 to 2005</t>
  </si>
  <si>
    <t>increase from 1997-2006; 36% increase from 2004-2006</t>
  </si>
  <si>
    <r>
      <t>Data source:</t>
    </r>
    <r>
      <rPr>
        <sz val="10"/>
        <rFont val="Arial"/>
        <family val="0"/>
      </rPr>
      <t xml:space="preserve"> http://minerals.usgs.gov/minerals/pubs/commodity/phosphate_rock/index.html#mcs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</si>
</sst>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mmm\-yyyy"/>
    <numFmt numFmtId="166" formatCode="&quot;$&quot;#,##0.0_);[Red]\(&quot;$&quot;#,##0.0\)"/>
    <numFmt numFmtId="167" formatCode="0.0%"/>
    <numFmt numFmtId="168" formatCode="yyyy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5.5"/>
      <name val="Arial"/>
      <family val="0"/>
    </font>
    <font>
      <b/>
      <sz val="11.75"/>
      <name val="Arial"/>
      <family val="2"/>
    </font>
    <font>
      <sz val="9.75"/>
      <name val="Arial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3" fontId="0" fillId="0" borderId="0" xfId="0" applyNumberFormat="1" applyAlignment="1">
      <alignment/>
    </xf>
    <xf numFmtId="9" fontId="0" fillId="0" borderId="0" xfId="19" applyAlignment="1">
      <alignment/>
    </xf>
    <xf numFmtId="8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6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0" fillId="0" borderId="0" xfId="19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U.S. Phosphate Production
(thousand metric tons)</a:t>
            </a:r>
          </a:p>
        </c:rich>
      </c:tx>
      <c:layout>
        <c:manualLayout>
          <c:xMode val="factor"/>
          <c:yMode val="factor"/>
          <c:x val="0.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6825"/>
          <c:w val="0.965"/>
          <c:h val="0.79875"/>
        </c:manualLayout>
      </c:layout>
      <c:lineChart>
        <c:grouping val="standard"/>
        <c:varyColors val="0"/>
        <c:ser>
          <c:idx val="0"/>
          <c:order val="0"/>
          <c:tx>
            <c:strRef>
              <c:f>Phosphate!$A$2</c:f>
              <c:strCache>
                <c:ptCount val="1"/>
                <c:pt idx="0">
                  <c:v>U.S. Production (thousand metric tons)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Phosphate!$B$1:$Q$1</c:f>
              <c:strCache/>
            </c:strRef>
          </c:cat>
          <c:val>
            <c:numRef>
              <c:f>Phosphate!$B$2:$Q$2</c:f>
              <c:numCache/>
            </c:numRef>
          </c:val>
          <c:smooth val="0"/>
        </c:ser>
        <c:axId val="59940341"/>
        <c:axId val="2592158"/>
      </c:lineChart>
      <c:dateAx>
        <c:axId val="59940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92158"/>
        <c:crosses val="autoZero"/>
        <c:auto val="0"/>
        <c:majorUnit val="1"/>
        <c:majorTimeUnit val="years"/>
        <c:noMultiLvlLbl val="0"/>
      </c:dateAx>
      <c:valAx>
        <c:axId val="25921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403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However, the Cost of Waste FSA Sold for Water Fluoridation is Increasing Dramatically (millions)</a:t>
            </a:r>
          </a:p>
        </c:rich>
      </c:tx>
      <c:layout>
        <c:manualLayout>
          <c:xMode val="factor"/>
          <c:yMode val="factor"/>
          <c:x val="0.01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1"/>
          <c:w val="1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FSA!$D$65</c:f>
              <c:strCache>
                <c:ptCount val="1"/>
                <c:pt idx="0">
                  <c:v>Byproduct FSA sold for water F (millions)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FSA!$E$64:$N$64</c:f>
              <c:strCache/>
            </c:strRef>
          </c:cat>
          <c:val>
            <c:numRef>
              <c:f>FSA!$E$65:$N$65</c:f>
              <c:numCache/>
            </c:numRef>
          </c:val>
          <c:smooth val="0"/>
        </c:ser>
        <c:axId val="23329423"/>
        <c:axId val="8638216"/>
      </c:lineChart>
      <c:dateAx>
        <c:axId val="23329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38216"/>
        <c:crosses val="autoZero"/>
        <c:auto val="0"/>
        <c:noMultiLvlLbl val="0"/>
      </c:dateAx>
      <c:valAx>
        <c:axId val="86382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329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Thus the Amount of Waste FSA Sold for Water Fluoridation is Somewhat Stable
(tons)</a:t>
            </a:r>
          </a:p>
        </c:rich>
      </c:tx>
      <c:layout>
        <c:manualLayout>
          <c:xMode val="factor"/>
          <c:yMode val="factor"/>
          <c:x val="0.038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20125"/>
          <c:w val="0.94925"/>
          <c:h val="0.79875"/>
        </c:manualLayout>
      </c:layout>
      <c:lineChart>
        <c:grouping val="standard"/>
        <c:varyColors val="0"/>
        <c:ser>
          <c:idx val="0"/>
          <c:order val="0"/>
          <c:tx>
            <c:strRef>
              <c:f>FSA!$D$68</c:f>
              <c:strCache>
                <c:ptCount val="1"/>
                <c:pt idx="0">
                  <c:v>Byproduct FSA sold for water F (tons)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FSA!$E$67:$N$67</c:f>
              <c:strCache/>
            </c:strRef>
          </c:cat>
          <c:val>
            <c:numRef>
              <c:f>FSA!$E$68:$N$68</c:f>
              <c:numCache/>
            </c:numRef>
          </c:val>
          <c:smooth val="0"/>
        </c:ser>
        <c:axId val="10635081"/>
        <c:axId val="28606866"/>
      </c:lineChart>
      <c:dateAx>
        <c:axId val="10635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06866"/>
        <c:crosses val="autoZero"/>
        <c:auto val="0"/>
        <c:noMultiLvlLbl val="0"/>
      </c:dateAx>
      <c:valAx>
        <c:axId val="286068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350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The Percentage of Fluosilicic Acid (FSA) Waste used for Water Fluoridation
(vs. other industrial uses) is Increasing…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9775"/>
          <c:w val="0.9495"/>
          <c:h val="0.80225"/>
        </c:manualLayout>
      </c:layout>
      <c:lineChart>
        <c:grouping val="standard"/>
        <c:varyColors val="0"/>
        <c:ser>
          <c:idx val="0"/>
          <c:order val="0"/>
          <c:tx>
            <c:strRef>
              <c:f>FSA!$D$71</c:f>
              <c:strCache>
                <c:ptCount val="1"/>
                <c:pt idx="0">
                  <c:v>% of Byproduct FSA used for water F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FSA!$E$70:$N$70</c:f>
              <c:strCache/>
            </c:strRef>
          </c:cat>
          <c:val>
            <c:numRef>
              <c:f>FSA!$E$71:$N$71</c:f>
              <c:numCache/>
            </c:numRef>
          </c:val>
          <c:smooth val="0"/>
        </c:ser>
        <c:axId val="56135203"/>
        <c:axId val="35454780"/>
      </c:lineChart>
      <c:dateAx>
        <c:axId val="56135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454780"/>
        <c:crosses val="autoZero"/>
        <c:auto val="0"/>
        <c:noMultiLvlLbl val="0"/>
      </c:dateAx>
      <c:valAx>
        <c:axId val="354547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135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Thus Total Fluosilicic Acid (FSA) Waste Production is Dropping
(tons)</a:t>
            </a:r>
          </a:p>
        </c:rich>
      </c:tx>
      <c:layout>
        <c:manualLayout>
          <c:xMode val="factor"/>
          <c:yMode val="factor"/>
          <c:x val="0.002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1"/>
          <c:w val="1"/>
          <c:h val="0.799"/>
        </c:manualLayout>
      </c:layout>
      <c:lineChart>
        <c:grouping val="standard"/>
        <c:varyColors val="0"/>
        <c:ser>
          <c:idx val="0"/>
          <c:order val="0"/>
          <c:tx>
            <c:strRef>
              <c:f>FSA!$A$56</c:f>
              <c:strCache>
                <c:ptCount val="1"/>
                <c:pt idx="0">
                  <c:v>FSA Production (tons)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FSA!$B$55:$N$55</c:f>
              <c:strCache/>
            </c:strRef>
          </c:cat>
          <c:val>
            <c:numRef>
              <c:f>FSA!$B$56:$N$56</c:f>
              <c:numCache/>
            </c:numRef>
          </c:val>
          <c:smooth val="0"/>
        </c:ser>
        <c:axId val="50657565"/>
        <c:axId val="53264902"/>
      </c:lineChart>
      <c:dateAx>
        <c:axId val="50657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64902"/>
        <c:crosses val="autoZero"/>
        <c:auto val="0"/>
        <c:noMultiLvlLbl val="0"/>
      </c:dateAx>
      <c:valAx>
        <c:axId val="532649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657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The Number of Companies and Plants Producing Fluosilicic Acid (FSA) Waste is Dropping:</a:t>
            </a:r>
          </a:p>
        </c:rich>
      </c:tx>
      <c:layout>
        <c:manualLayout>
          <c:xMode val="factor"/>
          <c:yMode val="factor"/>
          <c:x val="-0.041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31"/>
          <c:w val="0.78875"/>
          <c:h val="0.869"/>
        </c:manualLayout>
      </c:layout>
      <c:lineChart>
        <c:grouping val="standard"/>
        <c:varyColors val="0"/>
        <c:ser>
          <c:idx val="0"/>
          <c:order val="0"/>
          <c:tx>
            <c:strRef>
              <c:f>FSA!$A$59</c:f>
              <c:strCache>
                <c:ptCount val="1"/>
                <c:pt idx="0">
                  <c:v># Companies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FSA!$B$58:$N$58</c:f>
              <c:strCache/>
            </c:strRef>
          </c:cat>
          <c:val>
            <c:numRef>
              <c:f>FSA!$B$59:$N$59</c:f>
              <c:numCache/>
            </c:numRef>
          </c:val>
          <c:smooth val="0"/>
        </c:ser>
        <c:ser>
          <c:idx val="1"/>
          <c:order val="1"/>
          <c:tx>
            <c:strRef>
              <c:f>FSA!$A$60</c:f>
              <c:strCache>
                <c:ptCount val="1"/>
                <c:pt idx="0">
                  <c:v># Plants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FSA!$B$58:$N$58</c:f>
              <c:strCache/>
            </c:strRef>
          </c:cat>
          <c:val>
            <c:numRef>
              <c:f>FSA!$B$60:$N$60</c:f>
              <c:numCache/>
            </c:numRef>
          </c:val>
          <c:smooth val="0"/>
        </c:ser>
        <c:ser>
          <c:idx val="2"/>
          <c:order val="2"/>
          <c:tx>
            <c:strRef>
              <c:f>FSA!$A$61</c:f>
              <c:strCache>
                <c:ptCount val="1"/>
                <c:pt idx="0">
                  <c:v># in Production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FSA!$B$58:$N$58</c:f>
              <c:strCache/>
            </c:strRef>
          </c:cat>
          <c:val>
            <c:numRef>
              <c:f>FSA!$B$61:$N$61</c:f>
              <c:numCache/>
            </c:numRef>
          </c:val>
          <c:smooth val="0"/>
        </c:ser>
        <c:axId val="9622071"/>
        <c:axId val="19489776"/>
      </c:lineChart>
      <c:dateAx>
        <c:axId val="9622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89776"/>
        <c:crosses val="autoZero"/>
        <c:auto val="0"/>
        <c:noMultiLvlLbl val="0"/>
      </c:dateAx>
      <c:valAx>
        <c:axId val="194897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22071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575"/>
          <c:y val="0.36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9</xdr:row>
      <xdr:rowOff>28575</xdr:rowOff>
    </xdr:from>
    <xdr:to>
      <xdr:col>11</xdr:col>
      <xdr:colOff>152400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3790950" y="1485900"/>
        <a:ext cx="39147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352425</xdr:colOff>
      <xdr:row>33</xdr:row>
      <xdr:rowOff>0</xdr:rowOff>
    </xdr:from>
    <xdr:to>
      <xdr:col>15</xdr:col>
      <xdr:colOff>47625</xdr:colOff>
      <xdr:row>51</xdr:row>
      <xdr:rowOff>123825</xdr:rowOff>
    </xdr:to>
    <xdr:graphicFrame>
      <xdr:nvGraphicFramePr>
        <xdr:cNvPr id="1" name="Chart 1"/>
        <xdr:cNvGraphicFramePr/>
      </xdr:nvGraphicFramePr>
      <xdr:xfrm>
        <a:off x="8077200" y="5343525"/>
        <a:ext cx="33337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209550</xdr:colOff>
      <xdr:row>33</xdr:row>
      <xdr:rowOff>0</xdr:rowOff>
    </xdr:from>
    <xdr:to>
      <xdr:col>9</xdr:col>
      <xdr:colOff>200025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4105275" y="5343525"/>
        <a:ext cx="381952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33</xdr:row>
      <xdr:rowOff>0</xdr:rowOff>
    </xdr:from>
    <xdr:to>
      <xdr:col>3</xdr:col>
      <xdr:colOff>28575</xdr:colOff>
      <xdr:row>51</xdr:row>
      <xdr:rowOff>123825</xdr:rowOff>
    </xdr:to>
    <xdr:graphicFrame>
      <xdr:nvGraphicFramePr>
        <xdr:cNvPr id="3" name="Chart 3"/>
        <xdr:cNvGraphicFramePr/>
      </xdr:nvGraphicFramePr>
      <xdr:xfrm>
        <a:off x="66675" y="5343525"/>
        <a:ext cx="3857625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495300</xdr:colOff>
      <xdr:row>14</xdr:row>
      <xdr:rowOff>123825</xdr:rowOff>
    </xdr:from>
    <xdr:to>
      <xdr:col>13</xdr:col>
      <xdr:colOff>438150</xdr:colOff>
      <xdr:row>32</xdr:row>
      <xdr:rowOff>133350</xdr:rowOff>
    </xdr:to>
    <xdr:graphicFrame>
      <xdr:nvGraphicFramePr>
        <xdr:cNvPr id="4" name="Chart 4"/>
        <xdr:cNvGraphicFramePr/>
      </xdr:nvGraphicFramePr>
      <xdr:xfrm>
        <a:off x="6219825" y="2390775"/>
        <a:ext cx="4381500" cy="2924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</xdr:colOff>
      <xdr:row>14</xdr:row>
      <xdr:rowOff>123825</xdr:rowOff>
    </xdr:from>
    <xdr:to>
      <xdr:col>6</xdr:col>
      <xdr:colOff>390525</xdr:colOff>
      <xdr:row>32</xdr:row>
      <xdr:rowOff>133350</xdr:rowOff>
    </xdr:to>
    <xdr:graphicFrame>
      <xdr:nvGraphicFramePr>
        <xdr:cNvPr id="5" name="Chart 5"/>
        <xdr:cNvGraphicFramePr/>
      </xdr:nvGraphicFramePr>
      <xdr:xfrm>
        <a:off x="57150" y="2390775"/>
        <a:ext cx="6057900" cy="2924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workbookViewId="0" topLeftCell="A1">
      <selection activeCell="A5" sqref="A5"/>
    </sheetView>
  </sheetViews>
  <sheetFormatPr defaultColWidth="9.140625" defaultRowHeight="12.75"/>
  <cols>
    <col min="1" max="1" width="21.8515625" style="0" customWidth="1"/>
  </cols>
  <sheetData>
    <row r="1" spans="1:17" ht="12.75">
      <c r="A1" s="5" t="s">
        <v>1</v>
      </c>
      <c r="B1" s="4">
        <v>33604</v>
      </c>
      <c r="C1" s="4">
        <v>33970</v>
      </c>
      <c r="D1" s="4">
        <v>34335</v>
      </c>
      <c r="E1" s="4">
        <v>34700</v>
      </c>
      <c r="F1" s="4">
        <v>35065</v>
      </c>
      <c r="G1" s="4">
        <v>35431</v>
      </c>
      <c r="H1" s="4">
        <v>35796</v>
      </c>
      <c r="I1" s="4">
        <v>36161</v>
      </c>
      <c r="J1" s="4">
        <v>36526</v>
      </c>
      <c r="K1" s="4">
        <v>36892</v>
      </c>
      <c r="L1" s="4">
        <v>37257</v>
      </c>
      <c r="M1" s="4">
        <v>37622</v>
      </c>
      <c r="N1" s="4">
        <v>37987</v>
      </c>
      <c r="O1" s="4">
        <v>38353</v>
      </c>
      <c r="P1" s="4">
        <v>38718</v>
      </c>
      <c r="Q1" s="4">
        <v>39083</v>
      </c>
    </row>
    <row r="2" spans="1:17" ht="12.75">
      <c r="A2" s="5" t="s">
        <v>2</v>
      </c>
      <c r="B2" s="1">
        <v>48100</v>
      </c>
      <c r="C2" s="1">
        <v>47000</v>
      </c>
      <c r="D2" s="1">
        <v>35500</v>
      </c>
      <c r="E2" s="1">
        <v>41100</v>
      </c>
      <c r="F2" s="1">
        <v>43500</v>
      </c>
      <c r="G2" s="1">
        <v>45400</v>
      </c>
      <c r="H2" s="1">
        <v>45900</v>
      </c>
      <c r="I2" s="1">
        <v>44200</v>
      </c>
      <c r="J2" s="1">
        <v>40600</v>
      </c>
      <c r="K2" s="1">
        <v>38600</v>
      </c>
      <c r="L2" s="1">
        <v>31900</v>
      </c>
      <c r="M2" s="1">
        <v>36100</v>
      </c>
      <c r="N2" s="1">
        <v>35000</v>
      </c>
      <c r="O2" s="1">
        <v>35800</v>
      </c>
      <c r="P2" s="1">
        <v>36300</v>
      </c>
      <c r="Q2" s="1">
        <v>30700</v>
      </c>
    </row>
    <row r="3" spans="17:18" ht="12.75">
      <c r="Q3" s="2">
        <f>(P2-Q2)/P2</f>
        <v>0.15426997245179064</v>
      </c>
      <c r="R3" t="s">
        <v>0</v>
      </c>
    </row>
    <row r="4" ht="12.75">
      <c r="A4" s="5" t="s">
        <v>20</v>
      </c>
    </row>
  </sheetData>
  <printOptions/>
  <pageMargins left="0.75" right="0.75" top="1" bottom="1" header="0.5" footer="0.5"/>
  <pageSetup horizontalDpi="96" verticalDpi="96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40.140625" style="0" customWidth="1"/>
    <col min="9" max="9" width="11.7109375" style="0" bestFit="1" customWidth="1"/>
    <col min="14" max="14" width="8.8515625" style="0" customWidth="1"/>
  </cols>
  <sheetData>
    <row r="1" spans="2:15" ht="12.75">
      <c r="B1" s="4">
        <v>34335</v>
      </c>
      <c r="C1" s="4">
        <v>34700</v>
      </c>
      <c r="D1" s="4">
        <v>35065</v>
      </c>
      <c r="E1" s="4">
        <v>35431</v>
      </c>
      <c r="F1" s="4">
        <v>35796</v>
      </c>
      <c r="G1" s="4">
        <v>36161</v>
      </c>
      <c r="H1" s="4">
        <v>36526</v>
      </c>
      <c r="I1" s="4">
        <v>36892</v>
      </c>
      <c r="J1" s="4">
        <v>37257</v>
      </c>
      <c r="K1" s="4">
        <v>37622</v>
      </c>
      <c r="L1" s="4">
        <v>37987</v>
      </c>
      <c r="M1" s="4">
        <v>38353</v>
      </c>
      <c r="N1" s="4">
        <v>38718</v>
      </c>
      <c r="O1" s="4"/>
    </row>
    <row r="2" spans="1:14" ht="12.75">
      <c r="A2" s="5" t="s">
        <v>4</v>
      </c>
      <c r="B2">
        <v>6</v>
      </c>
      <c r="C2">
        <v>6</v>
      </c>
      <c r="D2">
        <v>6</v>
      </c>
      <c r="E2">
        <v>6</v>
      </c>
      <c r="F2">
        <v>5</v>
      </c>
      <c r="G2">
        <v>5</v>
      </c>
      <c r="H2">
        <v>6</v>
      </c>
      <c r="I2">
        <v>6</v>
      </c>
      <c r="J2">
        <v>5</v>
      </c>
      <c r="K2">
        <v>5</v>
      </c>
      <c r="L2">
        <v>3</v>
      </c>
      <c r="M2">
        <v>3</v>
      </c>
      <c r="N2">
        <v>3</v>
      </c>
    </row>
    <row r="3" spans="1:14" ht="12.75">
      <c r="A3" s="5" t="s">
        <v>5</v>
      </c>
      <c r="B3">
        <v>11</v>
      </c>
      <c r="C3">
        <v>11</v>
      </c>
      <c r="D3">
        <v>11</v>
      </c>
      <c r="E3">
        <v>11</v>
      </c>
      <c r="F3">
        <v>11</v>
      </c>
      <c r="G3">
        <v>11</v>
      </c>
      <c r="H3">
        <v>11</v>
      </c>
      <c r="I3">
        <v>11</v>
      </c>
      <c r="J3">
        <v>9</v>
      </c>
      <c r="K3">
        <v>9</v>
      </c>
      <c r="L3">
        <v>7</v>
      </c>
      <c r="M3">
        <v>7</v>
      </c>
      <c r="N3">
        <v>7</v>
      </c>
    </row>
    <row r="4" spans="1:14" ht="12.75">
      <c r="A4" s="5" t="s">
        <v>3</v>
      </c>
      <c r="B4">
        <v>9</v>
      </c>
      <c r="C4">
        <v>10</v>
      </c>
      <c r="D4">
        <v>10</v>
      </c>
      <c r="E4">
        <v>10</v>
      </c>
      <c r="F4">
        <v>10</v>
      </c>
      <c r="G4">
        <v>10</v>
      </c>
      <c r="H4">
        <v>10</v>
      </c>
      <c r="I4">
        <v>10</v>
      </c>
      <c r="J4">
        <v>8</v>
      </c>
      <c r="K4">
        <v>8</v>
      </c>
      <c r="L4">
        <v>7</v>
      </c>
      <c r="M4">
        <v>7</v>
      </c>
      <c r="N4">
        <v>7</v>
      </c>
    </row>
    <row r="5" spans="1:14" ht="12.75">
      <c r="A5" s="5" t="s">
        <v>6</v>
      </c>
      <c r="B5" s="1">
        <v>54900</v>
      </c>
      <c r="C5" s="1">
        <v>55900</v>
      </c>
      <c r="D5" s="1">
        <v>67400</v>
      </c>
      <c r="E5" s="1">
        <v>67600</v>
      </c>
      <c r="F5" s="1">
        <v>67900</v>
      </c>
      <c r="G5" s="1">
        <v>69200</v>
      </c>
      <c r="H5" s="1">
        <v>68000</v>
      </c>
      <c r="I5" s="1">
        <v>65200</v>
      </c>
      <c r="J5" s="1">
        <v>52000</v>
      </c>
      <c r="K5" s="1">
        <v>53400</v>
      </c>
      <c r="L5" s="1">
        <v>50900</v>
      </c>
      <c r="M5" s="1">
        <v>50000</v>
      </c>
      <c r="N5" s="1">
        <v>46200</v>
      </c>
    </row>
    <row r="6" spans="1:14" ht="12.75">
      <c r="A6" s="5" t="s">
        <v>8</v>
      </c>
      <c r="E6" s="1">
        <v>68500</v>
      </c>
      <c r="F6" s="1">
        <v>67300</v>
      </c>
      <c r="G6" s="1">
        <v>69100</v>
      </c>
      <c r="H6" s="1">
        <v>67800</v>
      </c>
      <c r="I6" s="1">
        <v>59100</v>
      </c>
      <c r="J6" s="1">
        <v>52500</v>
      </c>
      <c r="K6" s="1">
        <v>53400</v>
      </c>
      <c r="L6" s="1">
        <v>51000</v>
      </c>
      <c r="M6" s="1">
        <v>49800</v>
      </c>
      <c r="N6" s="1">
        <v>45200</v>
      </c>
    </row>
    <row r="7" spans="1:14" ht="12.75">
      <c r="A7" s="5" t="s">
        <v>7</v>
      </c>
      <c r="B7" s="3">
        <v>6.58</v>
      </c>
      <c r="C7" s="3">
        <v>7.32</v>
      </c>
      <c r="D7" s="3">
        <v>8.49</v>
      </c>
      <c r="E7" s="3">
        <v>8.4</v>
      </c>
      <c r="F7" s="3">
        <v>8.64</v>
      </c>
      <c r="G7" s="3">
        <v>9.47</v>
      </c>
      <c r="H7" s="6">
        <v>10</v>
      </c>
      <c r="I7" s="3">
        <v>9.38</v>
      </c>
      <c r="J7" s="3">
        <v>8.86</v>
      </c>
      <c r="K7" s="3">
        <v>7.92</v>
      </c>
      <c r="L7" s="3">
        <v>7.86</v>
      </c>
      <c r="M7" s="3">
        <v>8.56</v>
      </c>
      <c r="N7" s="3">
        <v>9.55</v>
      </c>
    </row>
    <row r="8" spans="1:16" ht="12.75">
      <c r="A8" s="5" t="s">
        <v>12</v>
      </c>
      <c r="B8" s="1"/>
      <c r="C8" s="1"/>
      <c r="D8" s="1"/>
      <c r="E8" s="1">
        <v>31500</v>
      </c>
      <c r="F8" s="1">
        <v>35200</v>
      </c>
      <c r="G8" s="1">
        <v>34900</v>
      </c>
      <c r="H8" s="1">
        <v>33700</v>
      </c>
      <c r="I8" s="1">
        <v>41200</v>
      </c>
      <c r="J8" s="1">
        <v>35100</v>
      </c>
      <c r="K8" s="1">
        <v>38300</v>
      </c>
      <c r="L8" s="1">
        <v>38700</v>
      </c>
      <c r="M8" s="1">
        <v>36100</v>
      </c>
      <c r="N8" s="1">
        <v>36200</v>
      </c>
      <c r="O8" s="8">
        <f>(L8-M8)/L8</f>
        <v>0.06718346253229975</v>
      </c>
      <c r="P8" t="s">
        <v>18</v>
      </c>
    </row>
    <row r="9" spans="1:16" ht="12.75">
      <c r="A9" s="5" t="s">
        <v>13</v>
      </c>
      <c r="B9" s="3"/>
      <c r="C9" s="3"/>
      <c r="D9" s="3"/>
      <c r="E9" s="3">
        <v>3.04</v>
      </c>
      <c r="F9" s="3">
        <v>4.96</v>
      </c>
      <c r="G9" s="3">
        <v>5.01</v>
      </c>
      <c r="H9" s="3">
        <v>4.98</v>
      </c>
      <c r="I9" s="3">
        <v>6.01</v>
      </c>
      <c r="J9" s="3">
        <v>5.29</v>
      </c>
      <c r="K9" s="3">
        <v>5.61</v>
      </c>
      <c r="L9" s="3">
        <v>5.15</v>
      </c>
      <c r="M9" s="3">
        <v>6.44</v>
      </c>
      <c r="N9" s="6">
        <v>7</v>
      </c>
      <c r="O9" s="2">
        <f>(N9-E9)/E9</f>
        <v>1.3026315789473684</v>
      </c>
      <c r="P9" t="s">
        <v>19</v>
      </c>
    </row>
    <row r="10" spans="1:14" ht="12.75">
      <c r="A10" s="5" t="s">
        <v>14</v>
      </c>
      <c r="B10" s="1"/>
      <c r="C10" s="1"/>
      <c r="D10" s="1"/>
      <c r="E10" s="1">
        <f>16200+20800</f>
        <v>37000</v>
      </c>
      <c r="F10" s="1">
        <f>14800+17300</f>
        <v>32100</v>
      </c>
      <c r="G10" s="1">
        <f>19000+15300</f>
        <v>34300</v>
      </c>
      <c r="H10" s="1">
        <f>20400+13700</f>
        <v>34100</v>
      </c>
      <c r="I10" s="1">
        <f>4700+13200</f>
        <v>17900</v>
      </c>
      <c r="J10" s="1">
        <v>17500</v>
      </c>
      <c r="K10" s="1">
        <v>14800</v>
      </c>
      <c r="L10" s="1">
        <v>12300</v>
      </c>
      <c r="M10" s="1">
        <v>13700</v>
      </c>
      <c r="N10" s="1">
        <v>9030</v>
      </c>
    </row>
    <row r="11" spans="1:14" ht="12.75">
      <c r="A11" s="5" t="s">
        <v>15</v>
      </c>
      <c r="B11" s="3"/>
      <c r="C11" s="3"/>
      <c r="D11" s="3"/>
      <c r="E11" s="3">
        <f>3.12+2.24</f>
        <v>5.36</v>
      </c>
      <c r="F11" s="3">
        <f>1.73+1.95</f>
        <v>3.6799999999999997</v>
      </c>
      <c r="G11" s="3">
        <f>2.12+2.35</f>
        <v>4.470000000000001</v>
      </c>
      <c r="H11" s="3">
        <f>2.28+2.78</f>
        <v>5.06</v>
      </c>
      <c r="I11" s="3">
        <f>0.495+2.88</f>
        <v>3.375</v>
      </c>
      <c r="J11" s="3">
        <v>3.57</v>
      </c>
      <c r="K11" s="3">
        <v>2.31</v>
      </c>
      <c r="L11" s="3">
        <v>2.71</v>
      </c>
      <c r="M11" s="3">
        <v>4.13</v>
      </c>
      <c r="N11" s="3">
        <v>2.54</v>
      </c>
    </row>
    <row r="12" spans="1:14" ht="12.75">
      <c r="A12" s="5" t="s">
        <v>16</v>
      </c>
      <c r="B12" s="7">
        <v>0.56</v>
      </c>
      <c r="C12" s="7">
        <v>0.45</v>
      </c>
      <c r="D12" s="7">
        <v>0.48</v>
      </c>
      <c r="E12" s="2">
        <f>E8/(E8+E10)</f>
        <v>0.45985401459854014</v>
      </c>
      <c r="F12" s="2">
        <f aca="true" t="shared" si="0" ref="F12:N12">F8/(F8+F10)</f>
        <v>0.5230312035661219</v>
      </c>
      <c r="G12" s="2">
        <f t="shared" si="0"/>
        <v>0.5043352601156069</v>
      </c>
      <c r="H12" s="2">
        <f t="shared" si="0"/>
        <v>0.4970501474926254</v>
      </c>
      <c r="I12" s="2">
        <f t="shared" si="0"/>
        <v>0.6971235194585449</v>
      </c>
      <c r="J12" s="2">
        <f t="shared" si="0"/>
        <v>0.6673003802281369</v>
      </c>
      <c r="K12" s="2">
        <f t="shared" si="0"/>
        <v>0.7212806026365348</v>
      </c>
      <c r="L12" s="2">
        <f t="shared" si="0"/>
        <v>0.7588235294117647</v>
      </c>
      <c r="M12" s="2">
        <f t="shared" si="0"/>
        <v>0.7248995983935743</v>
      </c>
      <c r="N12" s="2">
        <f t="shared" si="0"/>
        <v>0.8003537475127128</v>
      </c>
    </row>
    <row r="13" spans="12:14" ht="12.75">
      <c r="L13" t="s">
        <v>9</v>
      </c>
      <c r="M13" t="s">
        <v>10</v>
      </c>
      <c r="N13" t="s">
        <v>11</v>
      </c>
    </row>
    <row r="14" ht="12.75">
      <c r="A14" s="5" t="s">
        <v>17</v>
      </c>
    </row>
    <row r="55" spans="2:14" ht="12.75">
      <c r="B55" s="4">
        <v>34335</v>
      </c>
      <c r="C55" s="4">
        <v>34700</v>
      </c>
      <c r="D55" s="4">
        <v>35065</v>
      </c>
      <c r="E55" s="4">
        <v>35431</v>
      </c>
      <c r="F55" s="4">
        <v>35796</v>
      </c>
      <c r="G55" s="4">
        <v>36161</v>
      </c>
      <c r="H55" s="4">
        <v>36526</v>
      </c>
      <c r="I55" s="4">
        <v>36892</v>
      </c>
      <c r="J55" s="4">
        <v>37257</v>
      </c>
      <c r="K55" s="4">
        <v>37622</v>
      </c>
      <c r="L55" s="4">
        <v>37987</v>
      </c>
      <c r="M55" s="4">
        <v>38353</v>
      </c>
      <c r="N55" s="4">
        <v>38718</v>
      </c>
    </row>
    <row r="56" spans="1:14" ht="12.75">
      <c r="A56" s="5" t="s">
        <v>6</v>
      </c>
      <c r="B56" s="1">
        <v>54900</v>
      </c>
      <c r="C56" s="1">
        <v>55900</v>
      </c>
      <c r="D56" s="1">
        <v>67400</v>
      </c>
      <c r="E56" s="1">
        <v>67600</v>
      </c>
      <c r="F56" s="1">
        <v>67900</v>
      </c>
      <c r="G56" s="1">
        <v>69200</v>
      </c>
      <c r="H56" s="1">
        <v>68000</v>
      </c>
      <c r="I56" s="1">
        <v>65200</v>
      </c>
      <c r="J56" s="1">
        <v>52000</v>
      </c>
      <c r="K56" s="1">
        <v>53400</v>
      </c>
      <c r="L56" s="1">
        <v>50900</v>
      </c>
      <c r="M56" s="1">
        <v>50000</v>
      </c>
      <c r="N56" s="1">
        <v>46200</v>
      </c>
    </row>
    <row r="58" spans="2:14" ht="12.75">
      <c r="B58" s="4">
        <v>34335</v>
      </c>
      <c r="C58" s="4">
        <v>34700</v>
      </c>
      <c r="D58" s="4">
        <v>35065</v>
      </c>
      <c r="E58" s="4">
        <v>35431</v>
      </c>
      <c r="F58" s="4">
        <v>35796</v>
      </c>
      <c r="G58" s="4">
        <v>36161</v>
      </c>
      <c r="H58" s="4">
        <v>36526</v>
      </c>
      <c r="I58" s="4">
        <v>36892</v>
      </c>
      <c r="J58" s="4">
        <v>37257</v>
      </c>
      <c r="K58" s="4">
        <v>37622</v>
      </c>
      <c r="L58" s="4">
        <v>37987</v>
      </c>
      <c r="M58" s="4">
        <v>38353</v>
      </c>
      <c r="N58" s="4">
        <v>38718</v>
      </c>
    </row>
    <row r="59" spans="1:14" ht="12.75">
      <c r="A59" s="5" t="s">
        <v>4</v>
      </c>
      <c r="B59">
        <v>6</v>
      </c>
      <c r="C59">
        <v>6</v>
      </c>
      <c r="D59">
        <v>6</v>
      </c>
      <c r="E59">
        <v>6</v>
      </c>
      <c r="F59">
        <v>5</v>
      </c>
      <c r="G59">
        <v>5</v>
      </c>
      <c r="H59">
        <v>6</v>
      </c>
      <c r="I59">
        <v>6</v>
      </c>
      <c r="J59">
        <v>5</v>
      </c>
      <c r="K59">
        <v>5</v>
      </c>
      <c r="L59">
        <v>3</v>
      </c>
      <c r="M59">
        <v>3</v>
      </c>
      <c r="N59">
        <v>3</v>
      </c>
    </row>
    <row r="60" spans="1:14" ht="12.75">
      <c r="A60" s="5" t="s">
        <v>5</v>
      </c>
      <c r="B60">
        <v>11</v>
      </c>
      <c r="C60">
        <v>11</v>
      </c>
      <c r="D60">
        <v>11</v>
      </c>
      <c r="E60">
        <v>11</v>
      </c>
      <c r="F60">
        <v>11</v>
      </c>
      <c r="G60">
        <v>11</v>
      </c>
      <c r="H60">
        <v>11</v>
      </c>
      <c r="I60">
        <v>11</v>
      </c>
      <c r="J60">
        <v>9</v>
      </c>
      <c r="K60">
        <v>9</v>
      </c>
      <c r="L60">
        <v>7</v>
      </c>
      <c r="M60">
        <v>7</v>
      </c>
      <c r="N60">
        <v>7</v>
      </c>
    </row>
    <row r="61" spans="1:14" ht="12.75">
      <c r="A61" s="5" t="s">
        <v>3</v>
      </c>
      <c r="B61">
        <v>9</v>
      </c>
      <c r="C61">
        <v>10</v>
      </c>
      <c r="D61">
        <v>10</v>
      </c>
      <c r="E61">
        <v>10</v>
      </c>
      <c r="F61">
        <v>10</v>
      </c>
      <c r="G61">
        <v>10</v>
      </c>
      <c r="H61">
        <v>10</v>
      </c>
      <c r="I61">
        <v>10</v>
      </c>
      <c r="J61">
        <v>8</v>
      </c>
      <c r="K61">
        <v>8</v>
      </c>
      <c r="L61">
        <v>7</v>
      </c>
      <c r="M61">
        <v>7</v>
      </c>
      <c r="N61">
        <v>7</v>
      </c>
    </row>
    <row r="64" spans="2:14" ht="12.75">
      <c r="B64" s="4"/>
      <c r="C64" s="4"/>
      <c r="D64" s="4"/>
      <c r="E64" s="4">
        <v>35431</v>
      </c>
      <c r="F64" s="4">
        <v>35796</v>
      </c>
      <c r="G64" s="4">
        <v>36161</v>
      </c>
      <c r="H64" s="4">
        <v>36526</v>
      </c>
      <c r="I64" s="4">
        <v>36892</v>
      </c>
      <c r="J64" s="4">
        <v>37257</v>
      </c>
      <c r="K64" s="4">
        <v>37622</v>
      </c>
      <c r="L64" s="4">
        <v>37987</v>
      </c>
      <c r="M64" s="4">
        <v>38353</v>
      </c>
      <c r="N64" s="4">
        <v>38718</v>
      </c>
    </row>
    <row r="65" spans="2:14" ht="12.75">
      <c r="B65" s="3"/>
      <c r="C65" s="3"/>
      <c r="D65" s="5" t="s">
        <v>13</v>
      </c>
      <c r="E65" s="3">
        <v>3.04</v>
      </c>
      <c r="F65" s="3">
        <v>4.96</v>
      </c>
      <c r="G65" s="3">
        <v>5.01</v>
      </c>
      <c r="H65" s="3">
        <v>4.98</v>
      </c>
      <c r="I65" s="3">
        <v>6.01</v>
      </c>
      <c r="J65" s="3">
        <v>5.29</v>
      </c>
      <c r="K65" s="3">
        <v>5.61</v>
      </c>
      <c r="L65" s="3">
        <v>5.15</v>
      </c>
      <c r="M65" s="3">
        <v>6.44</v>
      </c>
      <c r="N65" s="6">
        <v>7</v>
      </c>
    </row>
    <row r="67" spans="5:14" ht="12.75">
      <c r="E67" s="4">
        <v>35431</v>
      </c>
      <c r="F67" s="4">
        <v>35796</v>
      </c>
      <c r="G67" s="4">
        <v>36161</v>
      </c>
      <c r="H67" s="4">
        <v>36526</v>
      </c>
      <c r="I67" s="4">
        <v>36892</v>
      </c>
      <c r="J67" s="4">
        <v>37257</v>
      </c>
      <c r="K67" s="4">
        <v>37622</v>
      </c>
      <c r="L67" s="4">
        <v>37987</v>
      </c>
      <c r="M67" s="4">
        <v>38353</v>
      </c>
      <c r="N67" s="4">
        <v>38718</v>
      </c>
    </row>
    <row r="68" spans="4:14" ht="12.75">
      <c r="D68" s="5" t="s">
        <v>12</v>
      </c>
      <c r="E68" s="1">
        <v>31500</v>
      </c>
      <c r="F68" s="1">
        <v>35200</v>
      </c>
      <c r="G68" s="1">
        <v>34900</v>
      </c>
      <c r="H68" s="1">
        <v>33700</v>
      </c>
      <c r="I68" s="1">
        <v>41200</v>
      </c>
      <c r="J68" s="1">
        <v>35100</v>
      </c>
      <c r="K68" s="1">
        <v>38300</v>
      </c>
      <c r="L68" s="1">
        <v>38700</v>
      </c>
      <c r="M68" s="1">
        <v>36100</v>
      </c>
      <c r="N68" s="1">
        <v>36200</v>
      </c>
    </row>
    <row r="70" spans="5:14" ht="12.75">
      <c r="E70" s="4">
        <v>35431</v>
      </c>
      <c r="F70" s="4">
        <v>35796</v>
      </c>
      <c r="G70" s="4">
        <v>36161</v>
      </c>
      <c r="H70" s="4">
        <v>36526</v>
      </c>
      <c r="I70" s="4">
        <v>36892</v>
      </c>
      <c r="J70" s="4">
        <v>37257</v>
      </c>
      <c r="K70" s="4">
        <v>37622</v>
      </c>
      <c r="L70" s="4">
        <v>37987</v>
      </c>
      <c r="M70" s="4">
        <v>38353</v>
      </c>
      <c r="N70" s="4">
        <v>38718</v>
      </c>
    </row>
    <row r="71" spans="4:14" ht="12.75">
      <c r="D71" s="5" t="s">
        <v>16</v>
      </c>
      <c r="E71" s="2">
        <v>0.45985401459854014</v>
      </c>
      <c r="F71" s="2">
        <v>0.5230312035661219</v>
      </c>
      <c r="G71" s="2">
        <v>0.5043352601156069</v>
      </c>
      <c r="H71" s="2">
        <v>0.4970501474926254</v>
      </c>
      <c r="I71" s="2">
        <v>0.6971235194585449</v>
      </c>
      <c r="J71" s="2">
        <v>0.6673003802281369</v>
      </c>
      <c r="K71" s="2">
        <v>0.7212806026365348</v>
      </c>
      <c r="L71" s="2">
        <v>0.7588235294117647</v>
      </c>
      <c r="M71" s="2">
        <v>0.7248995983935743</v>
      </c>
      <c r="N71" s="2">
        <v>0.8003537475127128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2007-11-22T21:01:21Z</dcterms:created>
  <dcterms:modified xsi:type="dcterms:W3CDTF">2007-11-25T01:01:06Z</dcterms:modified>
  <cp:category/>
  <cp:version/>
  <cp:contentType/>
  <cp:contentStatus/>
</cp:coreProperties>
</file>